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1"/>
  </bookViews>
  <sheets>
    <sheet name="附件1核定表" sheetId="1" r:id="rId1"/>
    <sheet name="附件2汇总表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<sst xmlns="http://schemas.openxmlformats.org/spreadsheetml/2006/main" count="75" uniqueCount="70">
  <si>
    <t>党员姓名：</t>
  </si>
  <si>
    <t>序号</t>
  </si>
  <si>
    <t>时间</t>
  </si>
  <si>
    <t>薪级工资</t>
  </si>
  <si>
    <t>岗位工资</t>
  </si>
  <si>
    <t>基础绩效</t>
  </si>
  <si>
    <t>地方
津贴</t>
  </si>
  <si>
    <t>预增资</t>
  </si>
  <si>
    <t>其他固定收入</t>
  </si>
  <si>
    <t>小计</t>
  </si>
  <si>
    <t>个税</t>
  </si>
  <si>
    <t>公积金</t>
  </si>
  <si>
    <t>养老金</t>
  </si>
  <si>
    <t>医保</t>
  </si>
  <si>
    <t>应缴纳基数</t>
  </si>
  <si>
    <t>计算
比例</t>
  </si>
  <si>
    <t>应交
党费</t>
  </si>
  <si>
    <t>实交党费</t>
  </si>
  <si>
    <t>补交党费</t>
  </si>
  <si>
    <t>年度应交</t>
  </si>
  <si>
    <t>年度实交</t>
  </si>
  <si>
    <t>年度
补交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</si>
  <si>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</si>
  <si>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</si>
  <si>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</si>
  <si>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</si>
  <si>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</si>
  <si>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</si>
  <si>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</si>
  <si>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</si>
  <si>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</si>
  <si>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</si>
  <si>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</si>
  <si>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</si>
  <si>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合 计</t>
  </si>
  <si>
    <t>附件1：</t>
  </si>
  <si>
    <t>奖励绩效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</si>
  <si>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</si>
  <si>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</si>
  <si>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</si>
  <si>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</si>
  <si>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</si>
  <si>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</si>
  <si>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</si>
  <si>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</si>
  <si>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</si>
  <si>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</si>
  <si>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</si>
  <si>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</si>
  <si>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忻州师范学院党员党费缴纳情况汇总表</t>
  </si>
  <si>
    <t xml:space="preserve"> 填报单位（盖章）：</t>
  </si>
  <si>
    <t xml:space="preserve">       年     月    日</t>
  </si>
  <si>
    <t>序号</t>
  </si>
  <si>
    <t>所属党支部</t>
  </si>
  <si>
    <t>姓名</t>
  </si>
  <si>
    <t>党费计算基数</t>
  </si>
  <si>
    <t>应缴党费数</t>
  </si>
  <si>
    <t>每季度缴纳党费数</t>
  </si>
  <si>
    <t>×月</t>
  </si>
  <si>
    <t>合计</t>
  </si>
  <si>
    <t>情况    说明</t>
  </si>
  <si>
    <t>党员总数</t>
  </si>
  <si>
    <t>未交党员姓名</t>
  </si>
  <si>
    <t>未交党员数</t>
  </si>
  <si>
    <t xml:space="preserve"> 填报人：</t>
  </si>
  <si>
    <t xml:space="preserve">   联系电话：</t>
  </si>
  <si>
    <r>
      <t xml:space="preserve">  </t>
    </r>
    <r>
      <rPr>
        <b/>
        <sz val="12"/>
        <rFont val="楷体"/>
        <family val="3"/>
      </rPr>
      <t xml:space="preserve">  注：</t>
    </r>
    <r>
      <rPr>
        <sz val="12"/>
        <rFont val="楷体"/>
        <family val="3"/>
      </rPr>
      <t>本表一式三份，党支部、党总支（二级党委）、党委组织部各存一份。</t>
    </r>
  </si>
  <si>
    <t>附件2：</t>
  </si>
  <si>
    <r>
      <rPr>
        <b/>
        <sz val="11"/>
        <rFont val="Times New Roman"/>
        <family val="1"/>
      </rPr>
      <t xml:space="preserve">   </t>
    </r>
    <r>
      <rPr>
        <b/>
        <sz val="12"/>
        <rFont val="Times New Roman"/>
        <family val="1"/>
      </rPr>
      <t xml:space="preserve">     </t>
    </r>
    <r>
      <rPr>
        <b/>
        <sz val="12"/>
        <rFont val="楷体"/>
        <family val="3"/>
      </rPr>
      <t>注：</t>
    </r>
    <r>
      <rPr>
        <sz val="12"/>
        <rFont val="Times New Roman"/>
        <family val="1"/>
      </rPr>
      <t>1.“</t>
    </r>
    <r>
      <rPr>
        <sz val="12"/>
        <rFont val="楷体"/>
        <family val="3"/>
      </rPr>
      <t>其他固定收入</t>
    </r>
    <r>
      <rPr>
        <sz val="12"/>
        <rFont val="Times New Roman"/>
        <family val="1"/>
      </rPr>
      <t>”</t>
    </r>
    <r>
      <rPr>
        <sz val="12"/>
        <rFont val="楷体"/>
        <family val="3"/>
      </rPr>
      <t>一栏包括教职工党员工资中连续</t>
    </r>
    <r>
      <rPr>
        <sz val="12"/>
        <rFont val="Times New Roman"/>
        <family val="1"/>
      </rPr>
      <t>3</t>
    </r>
    <r>
      <rPr>
        <sz val="12"/>
        <rFont val="楷体"/>
        <family val="3"/>
      </rPr>
      <t>个月以上核发的其他补助津贴等，比如教书育人突出贡献奖、教学和科学研究突出贡献奖、教师梯队、博士奖励等补助。</t>
    </r>
    <r>
      <rPr>
        <sz val="12"/>
        <rFont val="Times New Roman"/>
        <family val="1"/>
      </rPr>
      <t>2.</t>
    </r>
    <r>
      <rPr>
        <sz val="12"/>
        <rFont val="楷体"/>
        <family val="3"/>
      </rPr>
      <t>应缴纳基数</t>
    </r>
    <r>
      <rPr>
        <sz val="12"/>
        <rFont val="Times New Roman"/>
        <family val="1"/>
      </rPr>
      <t>=</t>
    </r>
    <r>
      <rPr>
        <sz val="12"/>
        <rFont val="楷体"/>
        <family val="3"/>
      </rPr>
      <t>（薪级工资</t>
    </r>
    <r>
      <rPr>
        <sz val="12"/>
        <rFont val="Times New Roman"/>
        <family val="1"/>
      </rPr>
      <t>+</t>
    </r>
    <r>
      <rPr>
        <sz val="12"/>
        <rFont val="楷体"/>
        <family val="3"/>
      </rPr>
      <t>岗位工资</t>
    </r>
    <r>
      <rPr>
        <sz val="12"/>
        <rFont val="Times New Roman"/>
        <family val="1"/>
      </rPr>
      <t>+</t>
    </r>
    <r>
      <rPr>
        <sz val="12"/>
        <rFont val="楷体"/>
        <family val="3"/>
      </rPr>
      <t>基础绩效</t>
    </r>
    <r>
      <rPr>
        <sz val="12"/>
        <rFont val="Times New Roman"/>
        <family val="1"/>
      </rPr>
      <t>+</t>
    </r>
    <r>
      <rPr>
        <sz val="12"/>
        <rFont val="楷体"/>
        <family val="3"/>
      </rPr>
      <t>保留津贴</t>
    </r>
    <r>
      <rPr>
        <sz val="12"/>
        <rFont val="Times New Roman"/>
        <family val="1"/>
      </rPr>
      <t>+</t>
    </r>
    <r>
      <rPr>
        <sz val="12"/>
        <rFont val="楷体"/>
        <family val="3"/>
      </rPr>
      <t>预增资</t>
    </r>
    <r>
      <rPr>
        <sz val="12"/>
        <rFont val="Times New Roman"/>
        <family val="1"/>
      </rPr>
      <t>+</t>
    </r>
    <r>
      <rPr>
        <sz val="12"/>
        <rFont val="楷体"/>
        <family val="3"/>
      </rPr>
      <t>奖励绩效</t>
    </r>
    <r>
      <rPr>
        <sz val="12"/>
        <rFont val="Times New Roman"/>
        <family val="1"/>
      </rPr>
      <t>+</t>
    </r>
    <r>
      <rPr>
        <sz val="12"/>
        <rFont val="楷体"/>
        <family val="3"/>
      </rPr>
      <t>其他固定收入）</t>
    </r>
    <r>
      <rPr>
        <sz val="12"/>
        <rFont val="Times New Roman"/>
        <family val="1"/>
      </rPr>
      <t>—</t>
    </r>
    <r>
      <rPr>
        <sz val="12"/>
        <rFont val="楷体"/>
        <family val="3"/>
      </rPr>
      <t>（个税</t>
    </r>
    <r>
      <rPr>
        <sz val="12"/>
        <rFont val="Times New Roman"/>
        <family val="1"/>
      </rPr>
      <t>+</t>
    </r>
    <r>
      <rPr>
        <sz val="12"/>
        <rFont val="楷体"/>
        <family val="3"/>
      </rPr>
      <t>公积金</t>
    </r>
    <r>
      <rPr>
        <sz val="12"/>
        <rFont val="Times New Roman"/>
        <family val="1"/>
      </rPr>
      <t>+</t>
    </r>
    <r>
      <rPr>
        <sz val="12"/>
        <rFont val="楷体"/>
        <family val="3"/>
      </rPr>
      <t>养老金</t>
    </r>
    <r>
      <rPr>
        <sz val="12"/>
        <rFont val="Times New Roman"/>
        <family val="1"/>
      </rPr>
      <t>+</t>
    </r>
    <r>
      <rPr>
        <sz val="12"/>
        <rFont val="楷体"/>
        <family val="3"/>
      </rPr>
      <t>医保）。</t>
    </r>
    <r>
      <rPr>
        <sz val="12"/>
        <rFont val="Times New Roman"/>
        <family val="1"/>
      </rPr>
      <t>3.</t>
    </r>
    <r>
      <rPr>
        <sz val="12"/>
        <rFont val="楷体"/>
        <family val="3"/>
      </rPr>
      <t>个税的计算基数为</t>
    </r>
    <r>
      <rPr>
        <sz val="12"/>
        <rFont val="Times New Roman"/>
        <family val="1"/>
      </rPr>
      <t>“</t>
    </r>
    <r>
      <rPr>
        <sz val="12"/>
        <rFont val="楷体"/>
        <family val="3"/>
      </rPr>
      <t>应缴纳基数</t>
    </r>
    <r>
      <rPr>
        <sz val="12"/>
        <rFont val="Times New Roman"/>
        <family val="1"/>
      </rPr>
      <t>”</t>
    </r>
    <r>
      <rPr>
        <sz val="12"/>
        <rFont val="楷体"/>
        <family val="3"/>
      </rPr>
      <t>，由公式自动生成。</t>
    </r>
    <r>
      <rPr>
        <sz val="12"/>
        <rFont val="Times New Roman"/>
        <family val="1"/>
      </rPr>
      <t>4.</t>
    </r>
    <r>
      <rPr>
        <sz val="12"/>
        <rFont val="楷体"/>
        <family val="3"/>
      </rPr>
      <t>年度应交、年度实交、年度补交三个项目由公式自动生成，只在每年的</t>
    </r>
    <r>
      <rPr>
        <sz val="12"/>
        <rFont val="Times New Roman"/>
        <family val="1"/>
      </rPr>
      <t>12</t>
    </r>
    <r>
      <rPr>
        <sz val="12"/>
        <rFont val="楷体"/>
        <family val="3"/>
      </rPr>
      <t>月体现。</t>
    </r>
    <r>
      <rPr>
        <sz val="12"/>
        <rFont val="Times New Roman"/>
        <family val="1"/>
      </rPr>
      <t>5.</t>
    </r>
    <r>
      <rPr>
        <sz val="12"/>
        <rFont val="楷体"/>
        <family val="3"/>
      </rPr>
      <t>本附件电子版请到我院组织部网页下载。</t>
    </r>
  </si>
  <si>
    <t>忻州师范学院______年教职工党员党费缴纳标准核定表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</si>
</sst>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2"/>
      <name val="宋体"/>
      <family val="0"/>
    </font>
    <font>
      <sz val="9"/>
      <name val="宋体"/>
      <family val="0"/>
    </font>
    <font>
      <b/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1"/>
      <color indexed="8"/>
      <name val="楷体_GB2312"/>
      <family val="3"/>
    </font>
    <font>
      <b/>
      <sz val="12"/>
      <color indexed="8"/>
      <name val="楷体_GB2312"/>
      <family val="3"/>
    </font>
    <font>
      <b/>
      <sz val="12"/>
      <name val="楷体_GB2312"/>
      <family val="3"/>
    </font>
    <font>
      <sz val="14"/>
      <color indexed="8"/>
      <name val="宋体"/>
      <family val="0"/>
    </font>
    <font>
      <sz val="11"/>
      <color indexed="8"/>
      <name val="楷体_GB2312"/>
      <family val="3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12"/>
      <color indexed="8"/>
      <name val="楷体_GB2312"/>
      <family val="3"/>
    </font>
    <font>
      <sz val="12"/>
      <name val="楷体_GB2312"/>
      <family val="3"/>
    </font>
    <font>
      <b/>
      <sz val="11"/>
      <color indexed="8"/>
      <name val="宋体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b/>
      <sz val="12"/>
      <name val="楷体"/>
      <family val="3"/>
    </font>
    <font>
      <sz val="12"/>
      <name val="Times New Roman"/>
      <family val="1"/>
    </font>
    <font>
      <sz val="12"/>
      <name val="楷体"/>
      <family val="3"/>
    </font>
    <font>
      <sz val="11"/>
      <name val="宋体"/>
      <family val="0"/>
    </font>
    <font>
      <b/>
      <sz val="12"/>
      <name val="宋体"/>
      <family val="0"/>
    </font>
    <font>
      <b/>
      <sz val="16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10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/>
      <bottom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/>
      <right/>
      <top style="thin"/>
      <bottom/>
    </border>
    <border>
      <left/>
      <right/>
      <top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NumberFormat="1" applyFill="1" applyAlignment="1">
      <alignment/>
    </xf>
    <xf numFmtId="0" fontId="3" fillId="0" borderId="0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NumberFormat="1" applyFont="1" applyFill="1" applyBorder="1" applyAlignment="1">
      <alignment horizontal="center" vertical="center" wrapText="1"/>
    </xf>
    <xf numFmtId="0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/>
    </xf>
    <xf numFmtId="49" fontId="8" fillId="0" borderId="3" xfId="0" applyNumberFormat="1" applyFont="1" applyFill="1" applyBorder="1" applyAlignment="1">
      <alignment horizontal="center" vertical="center" wrapText="1"/>
    </xf>
    <xf numFmtId="49" fontId="9" fillId="0" borderId="3" xfId="0" applyNumberFormat="1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1" fillId="0" borderId="2" xfId="0" applyFont="1" applyFill="1" applyBorder="1" applyAlignment="1">
      <alignment horizontal="center" vertical="center" wrapText="1"/>
    </xf>
    <xf numFmtId="0" fontId="11" fillId="0" borderId="2" xfId="0" applyNumberFormat="1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right" vertical="center" wrapText="1"/>
    </xf>
    <xf numFmtId="0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0" fontId="5" fillId="2" borderId="2" xfId="0" applyNumberFormat="1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right" vertical="center"/>
    </xf>
    <xf numFmtId="0" fontId="10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/>
    </xf>
    <xf numFmtId="0" fontId="0" fillId="0" borderId="1" xfId="0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10" fillId="0" borderId="5" xfId="0" applyFont="1" applyFill="1" applyBorder="1" applyAlignment="1">
      <alignment horizontal="center" vertical="center"/>
    </xf>
    <xf numFmtId="0" fontId="0" fillId="0" borderId="2" xfId="0" applyNumberFormat="1" applyFont="1" applyFill="1" applyBorder="1" applyAlignment="1">
      <alignment/>
    </xf>
    <xf numFmtId="0" fontId="10" fillId="0" borderId="2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/>
    </xf>
    <xf numFmtId="0" fontId="13" fillId="2" borderId="1" xfId="0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20" fillId="0" borderId="0" xfId="0" applyFont="1" applyFill="1" applyAlignment="1">
      <alignment horizontal="center" vertical="center"/>
    </xf>
    <xf numFmtId="49" fontId="0" fillId="0" borderId="0" xfId="0" applyNumberFormat="1" applyFill="1" applyAlignment="1">
      <alignment/>
    </xf>
    <xf numFmtId="0" fontId="2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6" fillId="0" borderId="6" xfId="0" applyNumberFormat="1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horizontal="center" vertical="center"/>
    </xf>
    <xf numFmtId="0" fontId="10" fillId="0" borderId="8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left" vertical="center" wrapText="1"/>
    </xf>
    <xf numFmtId="0" fontId="14" fillId="0" borderId="9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0" fontId="13" fillId="0" borderId="3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21" fillId="0" borderId="9" xfId="0" applyFont="1" applyBorder="1" applyAlignment="1">
      <alignment horizontal="left" vertical="center" wrapText="1"/>
    </xf>
    <xf numFmtId="0" fontId="19" fillId="0" borderId="0" xfId="0" applyFont="1" applyAlignment="1">
      <alignment horizontal="left" vertical="center" wrapText="1"/>
    </xf>
    <xf numFmtId="0" fontId="21" fillId="0" borderId="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9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1" fillId="0" borderId="10" xfId="0" applyFont="1" applyBorder="1" applyAlignment="1">
      <alignment horizontal="left" vertical="center" wrapText="1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8"/>
  <sheetViews>
    <sheetView workbookViewId="0" topLeftCell="A1">
      <selection activeCell="S4" sqref="S4"/>
    </sheetView>
  </sheetViews>
  <sheetFormatPr defaultColWidth="9.00390625" defaultRowHeight="14.25"/>
  <cols>
    <col min="1" max="1" width="4.00390625" style="34" customWidth="1"/>
    <col min="2" max="2" width="6.25390625" style="35" customWidth="1"/>
    <col min="3" max="5" width="6.125" style="1" customWidth="1"/>
    <col min="6" max="6" width="6.125" style="2" customWidth="1"/>
    <col min="7" max="7" width="6.125" style="1" customWidth="1"/>
    <col min="8" max="11" width="6.125" style="2" customWidth="1"/>
    <col min="12" max="14" width="6.125" style="1" customWidth="1"/>
    <col min="15" max="15" width="6.125" style="2" customWidth="1"/>
    <col min="16" max="21" width="6.125" style="1" customWidth="1"/>
    <col min="22" max="22" width="8.625" style="1" customWidth="1"/>
    <col min="23" max="23" width="9.00390625" style="1" customWidth="1"/>
    <col min="24" max="24" width="8.875" style="1" customWidth="1"/>
    <col min="25" max="16384" width="9.00390625" style="1" customWidth="1"/>
  </cols>
  <sheetData>
    <row r="1" spans="1:2" ht="27.75" customHeight="1">
      <c r="A1" s="45" t="s">
        <v>35</v>
      </c>
      <c r="B1" s="45"/>
    </row>
    <row r="2" spans="1:22" ht="34.5" customHeight="1">
      <c r="A2" s="46" t="s">
        <v>69</v>
      </c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  <c r="R2" s="46"/>
      <c r="S2" s="46"/>
      <c r="T2" s="46"/>
      <c r="U2" s="46"/>
      <c r="V2" s="46"/>
    </row>
    <row r="3" spans="1:22" ht="21.75" customHeight="1">
      <c r="A3" s="47" t="s">
        <v>0</v>
      </c>
      <c r="B3" s="47"/>
      <c r="C3" s="47"/>
      <c r="D3" s="47"/>
      <c r="E3" s="47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</row>
    <row r="4" spans="1:22" s="10" customFormat="1" ht="42.75">
      <c r="A4" s="4" t="s">
        <v>1</v>
      </c>
      <c r="B4" s="5" t="s">
        <v>2</v>
      </c>
      <c r="C4" s="6" t="s">
        <v>3</v>
      </c>
      <c r="D4" s="6" t="s">
        <v>4</v>
      </c>
      <c r="E4" s="6" t="s">
        <v>5</v>
      </c>
      <c r="F4" s="7" t="s">
        <v>6</v>
      </c>
      <c r="G4" s="8" t="s">
        <v>7</v>
      </c>
      <c r="H4" s="9" t="s">
        <v>36</v>
      </c>
      <c r="I4" s="8" t="s">
        <v>8</v>
      </c>
      <c r="J4" s="8" t="s">
        <v>9</v>
      </c>
      <c r="K4" s="8" t="s">
        <v>11</v>
      </c>
      <c r="L4" s="8" t="s">
        <v>12</v>
      </c>
      <c r="M4" s="40" t="s">
        <v>13</v>
      </c>
      <c r="N4" s="9" t="s">
        <v>10</v>
      </c>
      <c r="O4" s="7" t="s">
        <v>14</v>
      </c>
      <c r="P4" s="6" t="s">
        <v>15</v>
      </c>
      <c r="Q4" s="6" t="s">
        <v>16</v>
      </c>
      <c r="R4" s="6" t="s">
        <v>17</v>
      </c>
      <c r="S4" s="6" t="s">
        <v>18</v>
      </c>
      <c r="T4" s="6" t="s">
        <v>19</v>
      </c>
      <c r="U4" s="6" t="s">
        <v>20</v>
      </c>
      <c r="V4" s="6" t="s">
        <v>21</v>
      </c>
    </row>
    <row r="5" spans="1:22" s="10" customFormat="1" ht="21.75" customHeight="1">
      <c r="A5" s="11" t="s">
        <v>22</v>
      </c>
      <c r="B5" s="12" t="s">
        <v>37</v>
      </c>
      <c r="C5" s="13">
        <v>233</v>
      </c>
      <c r="D5" s="14">
        <v>590</v>
      </c>
      <c r="E5" s="14">
        <v>1505</v>
      </c>
      <c r="F5" s="15">
        <v>98</v>
      </c>
      <c r="G5" s="13">
        <v>811</v>
      </c>
      <c r="H5" s="16">
        <v>1220</v>
      </c>
      <c r="I5" s="17"/>
      <c r="J5" s="18">
        <f>C5+D5+E5+F5+G5+H5+I5</f>
        <v>4457</v>
      </c>
      <c r="K5" s="13">
        <v>466</v>
      </c>
      <c r="L5" s="13">
        <v>452.83</v>
      </c>
      <c r="M5" s="41">
        <v>0</v>
      </c>
      <c r="N5" s="19">
        <f>ROUND(MAX((J5-3500)*{0.03,0.1,0.2,0.25,0.3,0.35,0.45}-{0,105,555,1005,2755,5505,13505},0),3)</f>
        <v>28.71</v>
      </c>
      <c r="O5" s="20">
        <f aca="true" t="shared" si="0" ref="O5:O16">J5-N5-K5-L5-M5</f>
        <v>3509.46</v>
      </c>
      <c r="P5" s="21" t="str">
        <f>IF(O5&lt;=3000,"0.005",IF(O5&lt;=5000,"0.01",IF(O5&lt;=10000,"0.015","0.02")))</f>
        <v>0.01</v>
      </c>
      <c r="Q5" s="21">
        <f>O5*P5</f>
        <v>35.0946</v>
      </c>
      <c r="R5" s="22"/>
      <c r="S5" s="21">
        <f>Q5-R5</f>
        <v>35.0946</v>
      </c>
      <c r="T5" s="21">
        <f>Q5+Q6+Q7+Q8+Q9+Q10+Q11+Q12+Q13+Q14+Q15+Q16</f>
        <v>46.6856</v>
      </c>
      <c r="U5" s="21">
        <f>R5+R6+R7+R8+R9+R10+R11+R12+R13+R14+R15+R16</f>
        <v>0</v>
      </c>
      <c r="V5" s="21">
        <f>T5-U5</f>
        <v>46.6856</v>
      </c>
    </row>
    <row r="6" spans="1:22" s="10" customFormat="1" ht="21.75" customHeight="1">
      <c r="A6" s="11" t="s">
        <v>23</v>
      </c>
      <c r="B6" s="12" t="s">
        <v>38</v>
      </c>
      <c r="C6" s="13">
        <v>233</v>
      </c>
      <c r="D6" s="14">
        <v>590</v>
      </c>
      <c r="E6" s="14">
        <v>1505</v>
      </c>
      <c r="F6" s="15">
        <v>98</v>
      </c>
      <c r="G6" s="13">
        <v>811</v>
      </c>
      <c r="H6" s="16">
        <v>0</v>
      </c>
      <c r="I6" s="17"/>
      <c r="J6" s="18">
        <f aca="true" t="shared" si="1" ref="J6:J16">C6+D6+E6+F6+G6+H6+I6</f>
        <v>3237</v>
      </c>
      <c r="K6" s="13">
        <v>466</v>
      </c>
      <c r="L6" s="13">
        <v>452.8</v>
      </c>
      <c r="M6" s="41"/>
      <c r="N6" s="19">
        <f>ROUND(MAX((J6-3500)*{0.03,0.1,0.2,0.25,0.3,0.35,0.45}-{0,105,555,1005,2755,5505,13505},0),3)</f>
        <v>0</v>
      </c>
      <c r="O6" s="20">
        <f t="shared" si="0"/>
        <v>2318.2</v>
      </c>
      <c r="P6" s="21" t="str">
        <f aca="true" t="shared" si="2" ref="P6:P16">IF(O6&lt;=3000,"0.005",IF(O6&lt;=5000,"0.01",IF(O6&lt;=10000,"0.015","0.02")))</f>
        <v>0.005</v>
      </c>
      <c r="Q6" s="21">
        <f aca="true" t="shared" si="3" ref="Q6:Q16">O6*P6</f>
        <v>11.591</v>
      </c>
      <c r="R6" s="22"/>
      <c r="S6" s="21">
        <f aca="true" t="shared" si="4" ref="S6:S16">Q6-R6</f>
        <v>11.591</v>
      </c>
      <c r="T6" s="6"/>
      <c r="U6" s="6"/>
      <c r="V6" s="6"/>
    </row>
    <row r="7" spans="1:22" s="10" customFormat="1" ht="21.75" customHeight="1">
      <c r="A7" s="11" t="s">
        <v>24</v>
      </c>
      <c r="B7" s="12" t="s">
        <v>39</v>
      </c>
      <c r="C7" s="13"/>
      <c r="D7" s="14"/>
      <c r="E7" s="14"/>
      <c r="F7" s="15"/>
      <c r="G7" s="13"/>
      <c r="H7" s="16"/>
      <c r="I7" s="17"/>
      <c r="J7" s="18">
        <f t="shared" si="1"/>
        <v>0</v>
      </c>
      <c r="K7" s="13"/>
      <c r="L7" s="13"/>
      <c r="M7" s="41"/>
      <c r="N7" s="19">
        <f>ROUND(MAX((J7-3500)*{0.03,0.1,0.2,0.25,0.3,0.35,0.45}-{0,105,555,1005,2755,5505,13505},0),3)</f>
        <v>0</v>
      </c>
      <c r="O7" s="20">
        <f t="shared" si="0"/>
        <v>0</v>
      </c>
      <c r="P7" s="21" t="str">
        <f t="shared" si="2"/>
        <v>0.005</v>
      </c>
      <c r="Q7" s="21">
        <f t="shared" si="3"/>
        <v>0</v>
      </c>
      <c r="R7" s="22"/>
      <c r="S7" s="21">
        <f t="shared" si="4"/>
        <v>0</v>
      </c>
      <c r="T7" s="6"/>
      <c r="U7" s="6"/>
      <c r="V7" s="6"/>
    </row>
    <row r="8" spans="1:22" s="10" customFormat="1" ht="21.75" customHeight="1">
      <c r="A8" s="11" t="s">
        <v>25</v>
      </c>
      <c r="B8" s="12" t="s">
        <v>40</v>
      </c>
      <c r="C8" s="13"/>
      <c r="D8" s="14"/>
      <c r="E8" s="14"/>
      <c r="F8" s="15"/>
      <c r="G8" s="13"/>
      <c r="H8" s="16"/>
      <c r="I8" s="23"/>
      <c r="J8" s="18">
        <f t="shared" si="1"/>
        <v>0</v>
      </c>
      <c r="K8" s="13"/>
      <c r="L8" s="13"/>
      <c r="M8" s="41"/>
      <c r="N8" s="19">
        <f>ROUND(MAX((J8-3500)*{0.03,0.1,0.2,0.25,0.3,0.35,0.45}-{0,105,555,1005,2755,5505,13505},0),3)</f>
        <v>0</v>
      </c>
      <c r="O8" s="20">
        <f t="shared" si="0"/>
        <v>0</v>
      </c>
      <c r="P8" s="21" t="str">
        <f t="shared" si="2"/>
        <v>0.005</v>
      </c>
      <c r="Q8" s="21">
        <f t="shared" si="3"/>
        <v>0</v>
      </c>
      <c r="R8" s="24"/>
      <c r="S8" s="21">
        <f t="shared" si="4"/>
        <v>0</v>
      </c>
      <c r="T8" s="25"/>
      <c r="U8" s="25"/>
      <c r="V8" s="25"/>
    </row>
    <row r="9" spans="1:22" s="10" customFormat="1" ht="21.75" customHeight="1">
      <c r="A9" s="11" t="s">
        <v>26</v>
      </c>
      <c r="B9" s="12" t="s">
        <v>41</v>
      </c>
      <c r="C9" s="13"/>
      <c r="D9" s="14"/>
      <c r="E9" s="14"/>
      <c r="F9" s="15"/>
      <c r="G9" s="13"/>
      <c r="H9" s="16"/>
      <c r="I9" s="23"/>
      <c r="J9" s="18">
        <f t="shared" si="1"/>
        <v>0</v>
      </c>
      <c r="K9" s="13"/>
      <c r="L9" s="13"/>
      <c r="M9" s="41"/>
      <c r="N9" s="19">
        <f>ROUND(MAX((J9-3500)*{0.03,0.1,0.2,0.25,0.3,0.35,0.45}-{0,105,555,1005,2755,5505,13505},0),3)</f>
        <v>0</v>
      </c>
      <c r="O9" s="20">
        <f t="shared" si="0"/>
        <v>0</v>
      </c>
      <c r="P9" s="21" t="str">
        <f t="shared" si="2"/>
        <v>0.005</v>
      </c>
      <c r="Q9" s="21">
        <f t="shared" si="3"/>
        <v>0</v>
      </c>
      <c r="R9" s="24"/>
      <c r="S9" s="21">
        <f t="shared" si="4"/>
        <v>0</v>
      </c>
      <c r="T9" s="25"/>
      <c r="U9" s="25"/>
      <c r="V9" s="25"/>
    </row>
    <row r="10" spans="1:22" s="10" customFormat="1" ht="21.75" customHeight="1">
      <c r="A10" s="11" t="s">
        <v>27</v>
      </c>
      <c r="B10" s="12" t="s">
        <v>42</v>
      </c>
      <c r="C10" s="13"/>
      <c r="D10" s="14"/>
      <c r="E10" s="14"/>
      <c r="F10" s="15"/>
      <c r="G10" s="13"/>
      <c r="H10" s="16"/>
      <c r="I10" s="23"/>
      <c r="J10" s="18">
        <f t="shared" si="1"/>
        <v>0</v>
      </c>
      <c r="K10" s="13"/>
      <c r="L10" s="13"/>
      <c r="M10" s="41"/>
      <c r="N10" s="19">
        <f>ROUND(MAX((J10-3500)*{0.03,0.1,0.2,0.25,0.3,0.35,0.45}-{0,105,555,1005,2755,5505,13505},0),3)</f>
        <v>0</v>
      </c>
      <c r="O10" s="20">
        <f t="shared" si="0"/>
        <v>0</v>
      </c>
      <c r="P10" s="21" t="str">
        <f t="shared" si="2"/>
        <v>0.005</v>
      </c>
      <c r="Q10" s="21">
        <f t="shared" si="3"/>
        <v>0</v>
      </c>
      <c r="R10" s="24"/>
      <c r="S10" s="21">
        <f t="shared" si="4"/>
        <v>0</v>
      </c>
      <c r="T10" s="25"/>
      <c r="U10" s="25"/>
      <c r="V10" s="25"/>
    </row>
    <row r="11" spans="1:22" ht="24.75" customHeight="1">
      <c r="A11" s="11" t="s">
        <v>28</v>
      </c>
      <c r="B11" s="12" t="s">
        <v>43</v>
      </c>
      <c r="C11" s="13"/>
      <c r="D11" s="14"/>
      <c r="E11" s="14"/>
      <c r="F11" s="15"/>
      <c r="G11" s="13"/>
      <c r="H11" s="16"/>
      <c r="I11" s="23"/>
      <c r="J11" s="18">
        <f t="shared" si="1"/>
        <v>0</v>
      </c>
      <c r="K11" s="13"/>
      <c r="L11" s="13"/>
      <c r="M11" s="41"/>
      <c r="N11" s="19">
        <f>ROUND(MAX((J11-3500)*{0.03,0.1,0.2,0.25,0.3,0.35,0.45}-{0,105,555,1005,2755,5505,13505},0),3)</f>
        <v>0</v>
      </c>
      <c r="O11" s="20">
        <f t="shared" si="0"/>
        <v>0</v>
      </c>
      <c r="P11" s="21" t="str">
        <f t="shared" si="2"/>
        <v>0.005</v>
      </c>
      <c r="Q11" s="21">
        <f t="shared" si="3"/>
        <v>0</v>
      </c>
      <c r="R11" s="24"/>
      <c r="S11" s="21">
        <f t="shared" si="4"/>
        <v>0</v>
      </c>
      <c r="T11" s="26"/>
      <c r="U11" s="26"/>
      <c r="V11" s="26"/>
    </row>
    <row r="12" spans="1:22" ht="24.75" customHeight="1">
      <c r="A12" s="11" t="s">
        <v>29</v>
      </c>
      <c r="B12" s="12" t="s">
        <v>44</v>
      </c>
      <c r="C12" s="13"/>
      <c r="D12" s="14"/>
      <c r="E12" s="14"/>
      <c r="F12" s="15"/>
      <c r="G12" s="13"/>
      <c r="H12" s="16"/>
      <c r="I12" s="23"/>
      <c r="J12" s="18">
        <f t="shared" si="1"/>
        <v>0</v>
      </c>
      <c r="K12" s="13"/>
      <c r="L12" s="13"/>
      <c r="M12" s="41"/>
      <c r="N12" s="19">
        <f>ROUND(MAX((J12-3500)*{0.03,0.1,0.2,0.25,0.3,0.35,0.45}-{0,105,555,1005,2755,5505,13505},0),3)</f>
        <v>0</v>
      </c>
      <c r="O12" s="20">
        <f t="shared" si="0"/>
        <v>0</v>
      </c>
      <c r="P12" s="21" t="str">
        <f t="shared" si="2"/>
        <v>0.005</v>
      </c>
      <c r="Q12" s="21">
        <f t="shared" si="3"/>
        <v>0</v>
      </c>
      <c r="R12" s="24"/>
      <c r="S12" s="21">
        <f t="shared" si="4"/>
        <v>0</v>
      </c>
      <c r="T12" s="26"/>
      <c r="U12" s="26"/>
      <c r="V12" s="26"/>
    </row>
    <row r="13" spans="1:22" ht="24.75" customHeight="1">
      <c r="A13" s="11" t="s">
        <v>30</v>
      </c>
      <c r="B13" s="12" t="s">
        <v>45</v>
      </c>
      <c r="C13" s="13"/>
      <c r="D13" s="14"/>
      <c r="E13" s="14"/>
      <c r="F13" s="15"/>
      <c r="G13" s="13"/>
      <c r="H13" s="16"/>
      <c r="I13" s="23"/>
      <c r="J13" s="18">
        <f t="shared" si="1"/>
        <v>0</v>
      </c>
      <c r="K13" s="13"/>
      <c r="L13" s="13"/>
      <c r="M13" s="41"/>
      <c r="N13" s="19">
        <f>ROUND(MAX((J13-3500)*{0.03,0.1,0.2,0.25,0.3,0.35,0.45}-{0,105,555,1005,2755,5505,13505},0),3)</f>
        <v>0</v>
      </c>
      <c r="O13" s="20">
        <f t="shared" si="0"/>
        <v>0</v>
      </c>
      <c r="P13" s="21" t="str">
        <f t="shared" si="2"/>
        <v>0.005</v>
      </c>
      <c r="Q13" s="21">
        <f t="shared" si="3"/>
        <v>0</v>
      </c>
      <c r="R13" s="24"/>
      <c r="S13" s="21">
        <f t="shared" si="4"/>
        <v>0</v>
      </c>
      <c r="T13" s="26"/>
      <c r="U13" s="26"/>
      <c r="V13" s="26"/>
    </row>
    <row r="14" spans="1:22" ht="24.75" customHeight="1">
      <c r="A14" s="11" t="s">
        <v>31</v>
      </c>
      <c r="B14" s="12" t="s">
        <v>46</v>
      </c>
      <c r="C14" s="13"/>
      <c r="D14" s="14"/>
      <c r="E14" s="14"/>
      <c r="F14" s="15"/>
      <c r="G14" s="13"/>
      <c r="H14" s="16"/>
      <c r="I14" s="23"/>
      <c r="J14" s="18">
        <f t="shared" si="1"/>
        <v>0</v>
      </c>
      <c r="K14" s="13"/>
      <c r="L14" s="13"/>
      <c r="M14" s="41"/>
      <c r="N14" s="19">
        <f>ROUND(MAX((J14-3500)*{0.03,0.1,0.2,0.25,0.3,0.35,0.45}-{0,105,555,1005,2755,5505,13505},0),3)</f>
        <v>0</v>
      </c>
      <c r="O14" s="20">
        <f t="shared" si="0"/>
        <v>0</v>
      </c>
      <c r="P14" s="21" t="str">
        <f t="shared" si="2"/>
        <v>0.005</v>
      </c>
      <c r="Q14" s="21">
        <f t="shared" si="3"/>
        <v>0</v>
      </c>
      <c r="R14" s="22"/>
      <c r="S14" s="21">
        <f t="shared" si="4"/>
        <v>0</v>
      </c>
      <c r="T14" s="26"/>
      <c r="U14" s="26"/>
      <c r="V14" s="26"/>
    </row>
    <row r="15" spans="1:22" ht="24.75" customHeight="1">
      <c r="A15" s="11" t="s">
        <v>32</v>
      </c>
      <c r="B15" s="12" t="s">
        <v>47</v>
      </c>
      <c r="C15" s="13"/>
      <c r="D15" s="14"/>
      <c r="E15" s="14"/>
      <c r="F15" s="15"/>
      <c r="G15" s="13"/>
      <c r="H15" s="16"/>
      <c r="I15" s="27"/>
      <c r="J15" s="18">
        <f t="shared" si="1"/>
        <v>0</v>
      </c>
      <c r="K15" s="13"/>
      <c r="L15" s="13"/>
      <c r="M15" s="41"/>
      <c r="N15" s="19">
        <f>ROUND(MAX((J15-3500)*{0.03,0.1,0.2,0.25,0.3,0.35,0.45}-{0,105,555,1005,2755,5505,13505},0),3)</f>
        <v>0</v>
      </c>
      <c r="O15" s="20">
        <f t="shared" si="0"/>
        <v>0</v>
      </c>
      <c r="P15" s="21" t="str">
        <f t="shared" si="2"/>
        <v>0.005</v>
      </c>
      <c r="Q15" s="21">
        <f t="shared" si="3"/>
        <v>0</v>
      </c>
      <c r="R15" s="22"/>
      <c r="S15" s="21">
        <f t="shared" si="4"/>
        <v>0</v>
      </c>
      <c r="T15" s="26"/>
      <c r="U15" s="26"/>
      <c r="V15" s="26"/>
    </row>
    <row r="16" spans="1:22" ht="24.75" customHeight="1">
      <c r="A16" s="11" t="s">
        <v>33</v>
      </c>
      <c r="B16" s="12" t="s">
        <v>48</v>
      </c>
      <c r="C16" s="28"/>
      <c r="D16" s="14"/>
      <c r="E16" s="14"/>
      <c r="F16" s="15"/>
      <c r="G16" s="28"/>
      <c r="H16" s="16"/>
      <c r="I16" s="29"/>
      <c r="J16" s="18">
        <f t="shared" si="1"/>
        <v>0</v>
      </c>
      <c r="K16" s="28"/>
      <c r="L16" s="28"/>
      <c r="M16" s="42"/>
      <c r="N16" s="19">
        <f>ROUND(MAX((J16-3500)*{0.03,0.1,0.2,0.25,0.3,0.35,0.45}-{0,105,555,1005,2755,5505,13505},0),3)</f>
        <v>0</v>
      </c>
      <c r="O16" s="20">
        <f t="shared" si="0"/>
        <v>0</v>
      </c>
      <c r="P16" s="21" t="str">
        <f t="shared" si="2"/>
        <v>0.005</v>
      </c>
      <c r="Q16" s="21">
        <f t="shared" si="3"/>
        <v>0</v>
      </c>
      <c r="R16" s="30"/>
      <c r="S16" s="21">
        <f t="shared" si="4"/>
        <v>0</v>
      </c>
      <c r="T16" s="31"/>
      <c r="U16" s="31"/>
      <c r="V16" s="31"/>
    </row>
    <row r="17" spans="1:22" ht="27.75" customHeight="1">
      <c r="A17" s="48" t="s">
        <v>34</v>
      </c>
      <c r="B17" s="49"/>
      <c r="C17" s="49"/>
      <c r="D17" s="49"/>
      <c r="E17" s="49"/>
      <c r="F17" s="49"/>
      <c r="G17" s="49"/>
      <c r="H17" s="49"/>
      <c r="I17" s="49"/>
      <c r="J17" s="49"/>
      <c r="K17" s="49"/>
      <c r="L17" s="49"/>
      <c r="M17" s="49"/>
      <c r="N17" s="49"/>
      <c r="O17" s="49"/>
      <c r="P17" s="49"/>
      <c r="Q17" s="49"/>
      <c r="R17" s="49"/>
      <c r="S17" s="32">
        <f>SUM(S5:S16)</f>
        <v>46.6856</v>
      </c>
      <c r="T17" s="33">
        <f>SUM(T5:T16)</f>
        <v>46.6856</v>
      </c>
      <c r="U17" s="33">
        <f>SUM(U5:U16)</f>
        <v>0</v>
      </c>
      <c r="V17" s="33">
        <f>SUM(V5:V16)</f>
        <v>46.6856</v>
      </c>
    </row>
    <row r="18" spans="1:22" ht="67.5" customHeight="1">
      <c r="A18" s="43" t="s">
        <v>68</v>
      </c>
      <c r="B18" s="44"/>
      <c r="C18" s="44"/>
      <c r="D18" s="44"/>
      <c r="E18" s="44"/>
      <c r="F18" s="44"/>
      <c r="G18" s="44"/>
      <c r="H18" s="44"/>
      <c r="I18" s="44"/>
      <c r="J18" s="44"/>
      <c r="K18" s="44"/>
      <c r="L18" s="44"/>
      <c r="M18" s="44"/>
      <c r="N18" s="44"/>
      <c r="O18" s="44"/>
      <c r="P18" s="44"/>
      <c r="Q18" s="44"/>
      <c r="R18" s="44"/>
      <c r="S18" s="44"/>
      <c r="T18" s="44"/>
      <c r="U18" s="44"/>
      <c r="V18" s="44"/>
    </row>
  </sheetData>
  <mergeCells count="5">
    <mergeCell ref="A18:V18"/>
    <mergeCell ref="A1:B1"/>
    <mergeCell ref="A2:V2"/>
    <mergeCell ref="A3:E3"/>
    <mergeCell ref="A17:R17"/>
  </mergeCells>
  <printOptions horizontalCentered="1"/>
  <pageMargins left="0.35433070866141736" right="0.35433070866141736" top="0.5905511811023623" bottom="0.5905511811023623" header="0.5118110236220472" footer="0.5118110236220472"/>
  <pageSetup horizontalDpi="600" verticalDpi="600" orientation="landscape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2"/>
  <sheetViews>
    <sheetView tabSelected="1" workbookViewId="0" topLeftCell="A1">
      <selection activeCell="O18" sqref="O18"/>
    </sheetView>
  </sheetViews>
  <sheetFormatPr defaultColWidth="9.00390625" defaultRowHeight="14.25"/>
  <cols>
    <col min="1" max="1" width="5.625" style="0" customWidth="1"/>
    <col min="2" max="2" width="13.25390625" style="0" customWidth="1"/>
    <col min="3" max="3" width="8.625" style="0" customWidth="1"/>
    <col min="4" max="9" width="8.375" style="0" customWidth="1"/>
    <col min="10" max="10" width="10.75390625" style="0" customWidth="1"/>
    <col min="12" max="21" width="5.50390625" style="0" customWidth="1"/>
  </cols>
  <sheetData>
    <row r="1" spans="1:2" ht="28.5" customHeight="1">
      <c r="A1" s="64" t="s">
        <v>67</v>
      </c>
      <c r="B1" s="64"/>
    </row>
    <row r="2" spans="1:10" ht="51" customHeight="1">
      <c r="A2" s="65" t="s">
        <v>49</v>
      </c>
      <c r="B2" s="65"/>
      <c r="C2" s="65"/>
      <c r="D2" s="65"/>
      <c r="E2" s="65"/>
      <c r="F2" s="65"/>
      <c r="G2" s="65"/>
      <c r="H2" s="65"/>
      <c r="I2" s="65"/>
      <c r="J2" s="65"/>
    </row>
    <row r="3" spans="1:13" ht="36.75" customHeight="1">
      <c r="A3" s="66" t="s">
        <v>50</v>
      </c>
      <c r="B3" s="66"/>
      <c r="C3" s="66"/>
      <c r="D3" s="36"/>
      <c r="E3" s="36"/>
      <c r="F3" s="36"/>
      <c r="G3" s="62" t="s">
        <v>51</v>
      </c>
      <c r="H3" s="62"/>
      <c r="I3" s="62"/>
      <c r="J3" s="62"/>
      <c r="K3" s="37"/>
      <c r="L3" s="37"/>
      <c r="M3" s="37"/>
    </row>
    <row r="4" spans="1:13" ht="27.75" customHeight="1">
      <c r="A4" s="55" t="s">
        <v>52</v>
      </c>
      <c r="B4" s="55" t="s">
        <v>53</v>
      </c>
      <c r="C4" s="55" t="s">
        <v>54</v>
      </c>
      <c r="D4" s="52" t="s">
        <v>55</v>
      </c>
      <c r="E4" s="53"/>
      <c r="F4" s="54"/>
      <c r="G4" s="52" t="s">
        <v>56</v>
      </c>
      <c r="H4" s="53"/>
      <c r="I4" s="54"/>
      <c r="J4" s="55" t="s">
        <v>57</v>
      </c>
      <c r="L4" s="37"/>
      <c r="M4" s="37"/>
    </row>
    <row r="5" spans="1:13" ht="27.75" customHeight="1">
      <c r="A5" s="56"/>
      <c r="B5" s="56"/>
      <c r="C5" s="56"/>
      <c r="D5" s="38" t="s">
        <v>58</v>
      </c>
      <c r="E5" s="38" t="s">
        <v>58</v>
      </c>
      <c r="F5" s="38" t="s">
        <v>58</v>
      </c>
      <c r="G5" s="38" t="s">
        <v>58</v>
      </c>
      <c r="H5" s="38" t="s">
        <v>58</v>
      </c>
      <c r="I5" s="38" t="s">
        <v>58</v>
      </c>
      <c r="J5" s="56"/>
      <c r="L5" s="37"/>
      <c r="M5" s="37"/>
    </row>
    <row r="6" spans="1:13" ht="24.75" customHeight="1">
      <c r="A6" s="39">
        <v>1</v>
      </c>
      <c r="B6" s="39"/>
      <c r="C6" s="39"/>
      <c r="D6" s="39"/>
      <c r="E6" s="39"/>
      <c r="F6" s="39"/>
      <c r="G6" s="39"/>
      <c r="H6" s="39"/>
      <c r="I6" s="39"/>
      <c r="J6" s="39"/>
      <c r="K6" s="37"/>
      <c r="L6" s="37"/>
      <c r="M6" s="37"/>
    </row>
    <row r="7" spans="1:13" ht="24.75" customHeight="1">
      <c r="A7" s="39">
        <v>2</v>
      </c>
      <c r="B7" s="39"/>
      <c r="C7" s="39"/>
      <c r="D7" s="39"/>
      <c r="E7" s="39"/>
      <c r="F7" s="39"/>
      <c r="G7" s="39"/>
      <c r="H7" s="39"/>
      <c r="I7" s="39"/>
      <c r="J7" s="39"/>
      <c r="K7" s="37"/>
      <c r="L7" s="37"/>
      <c r="M7" s="37"/>
    </row>
    <row r="8" spans="1:13" ht="24.75" customHeight="1">
      <c r="A8" s="39">
        <v>3</v>
      </c>
      <c r="B8" s="39"/>
      <c r="C8" s="39"/>
      <c r="D8" s="39"/>
      <c r="E8" s="39"/>
      <c r="F8" s="39"/>
      <c r="G8" s="39"/>
      <c r="H8" s="39"/>
      <c r="I8" s="39"/>
      <c r="J8" s="39"/>
      <c r="K8" s="37"/>
      <c r="L8" s="37"/>
      <c r="M8" s="37"/>
    </row>
    <row r="9" spans="1:13" ht="24.75" customHeight="1">
      <c r="A9" s="39">
        <v>4</v>
      </c>
      <c r="B9" s="39"/>
      <c r="C9" s="39"/>
      <c r="D9" s="39"/>
      <c r="E9" s="39"/>
      <c r="F9" s="39"/>
      <c r="G9" s="39"/>
      <c r="H9" s="39"/>
      <c r="I9" s="39"/>
      <c r="J9" s="39"/>
      <c r="K9" s="37"/>
      <c r="L9" s="37"/>
      <c r="M9" s="37"/>
    </row>
    <row r="10" spans="1:13" ht="24.75" customHeight="1">
      <c r="A10" s="39">
        <v>5</v>
      </c>
      <c r="B10" s="39"/>
      <c r="C10" s="39"/>
      <c r="D10" s="39"/>
      <c r="E10" s="39"/>
      <c r="F10" s="39"/>
      <c r="G10" s="39"/>
      <c r="H10" s="39"/>
      <c r="I10" s="39"/>
      <c r="J10" s="39"/>
      <c r="K10" s="37"/>
      <c r="L10" s="37"/>
      <c r="M10" s="37"/>
    </row>
    <row r="11" spans="1:13" ht="24.75" customHeight="1">
      <c r="A11" s="39">
        <v>6</v>
      </c>
      <c r="B11" s="39"/>
      <c r="C11" s="39"/>
      <c r="D11" s="39"/>
      <c r="E11" s="39"/>
      <c r="F11" s="39"/>
      <c r="G11" s="39"/>
      <c r="H11" s="39"/>
      <c r="I11" s="39"/>
      <c r="J11" s="39"/>
      <c r="K11" s="37"/>
      <c r="L11" s="37"/>
      <c r="M11" s="37"/>
    </row>
    <row r="12" spans="1:13" ht="24.75" customHeight="1">
      <c r="A12" s="39">
        <v>7</v>
      </c>
      <c r="B12" s="39"/>
      <c r="C12" s="39"/>
      <c r="D12" s="39"/>
      <c r="E12" s="39"/>
      <c r="F12" s="39"/>
      <c r="G12" s="39"/>
      <c r="H12" s="39"/>
      <c r="I12" s="39"/>
      <c r="J12" s="39"/>
      <c r="K12" s="37"/>
      <c r="L12" s="37"/>
      <c r="M12" s="37"/>
    </row>
    <row r="13" spans="1:13" ht="24.75" customHeight="1">
      <c r="A13" s="39">
        <v>8</v>
      </c>
      <c r="B13" s="39"/>
      <c r="C13" s="39"/>
      <c r="D13" s="39"/>
      <c r="E13" s="39"/>
      <c r="F13" s="39"/>
      <c r="G13" s="39"/>
      <c r="H13" s="39"/>
      <c r="I13" s="39"/>
      <c r="J13" s="39"/>
      <c r="K13" s="37"/>
      <c r="L13" s="37"/>
      <c r="M13" s="37"/>
    </row>
    <row r="14" spans="1:13" ht="24.75" customHeight="1">
      <c r="A14" s="39">
        <v>9</v>
      </c>
      <c r="B14" s="39"/>
      <c r="C14" s="39"/>
      <c r="D14" s="39"/>
      <c r="E14" s="39"/>
      <c r="F14" s="39"/>
      <c r="G14" s="39"/>
      <c r="H14" s="39"/>
      <c r="I14" s="39"/>
      <c r="J14" s="39"/>
      <c r="K14" s="37"/>
      <c r="L14" s="37"/>
      <c r="M14" s="37"/>
    </row>
    <row r="15" spans="1:13" ht="24.75" customHeight="1">
      <c r="A15" s="39">
        <v>10</v>
      </c>
      <c r="B15" s="39"/>
      <c r="C15" s="39"/>
      <c r="D15" s="39"/>
      <c r="E15" s="39"/>
      <c r="F15" s="39"/>
      <c r="G15" s="39"/>
      <c r="H15" s="39"/>
      <c r="I15" s="39"/>
      <c r="J15" s="39"/>
      <c r="K15" s="37"/>
      <c r="L15" s="37"/>
      <c r="M15" s="37"/>
    </row>
    <row r="16" spans="1:13" ht="24.75" customHeight="1">
      <c r="A16" s="39">
        <v>11</v>
      </c>
      <c r="B16" s="39"/>
      <c r="C16" s="39"/>
      <c r="D16" s="39"/>
      <c r="E16" s="39"/>
      <c r="F16" s="39"/>
      <c r="G16" s="39"/>
      <c r="H16" s="39"/>
      <c r="I16" s="39"/>
      <c r="J16" s="39"/>
      <c r="K16" s="37"/>
      <c r="L16" s="37"/>
      <c r="M16" s="37"/>
    </row>
    <row r="17" spans="1:13" ht="24.75" customHeight="1">
      <c r="A17" s="39">
        <v>12</v>
      </c>
      <c r="B17" s="39"/>
      <c r="C17" s="39"/>
      <c r="D17" s="39"/>
      <c r="E17" s="39"/>
      <c r="F17" s="39"/>
      <c r="G17" s="39"/>
      <c r="H17" s="39"/>
      <c r="I17" s="39"/>
      <c r="J17" s="39"/>
      <c r="K17" s="37"/>
      <c r="L17" s="37"/>
      <c r="M17" s="37"/>
    </row>
    <row r="18" spans="1:13" ht="24.75" customHeight="1">
      <c r="A18" s="39">
        <v>13</v>
      </c>
      <c r="B18" s="39"/>
      <c r="C18" s="39"/>
      <c r="D18" s="39"/>
      <c r="E18" s="39"/>
      <c r="F18" s="39"/>
      <c r="G18" s="39"/>
      <c r="H18" s="39"/>
      <c r="I18" s="39"/>
      <c r="J18" s="39"/>
      <c r="K18" s="37"/>
      <c r="L18" s="37"/>
      <c r="M18" s="37"/>
    </row>
    <row r="19" spans="1:13" ht="24.75" customHeight="1">
      <c r="A19" s="39">
        <v>14</v>
      </c>
      <c r="B19" s="39"/>
      <c r="C19" s="39"/>
      <c r="D19" s="39"/>
      <c r="E19" s="39"/>
      <c r="F19" s="39"/>
      <c r="G19" s="39"/>
      <c r="H19" s="39"/>
      <c r="I19" s="39"/>
      <c r="J19" s="39"/>
      <c r="K19" s="37"/>
      <c r="L19" s="37"/>
      <c r="M19" s="37"/>
    </row>
    <row r="20" spans="1:13" ht="24.75" customHeight="1">
      <c r="A20" s="39">
        <v>15</v>
      </c>
      <c r="B20" s="39"/>
      <c r="C20" s="39"/>
      <c r="D20" s="39"/>
      <c r="E20" s="39"/>
      <c r="F20" s="39"/>
      <c r="G20" s="39"/>
      <c r="H20" s="39"/>
      <c r="I20" s="39"/>
      <c r="J20" s="39"/>
      <c r="K20" s="37"/>
      <c r="L20" s="37"/>
      <c r="M20" s="37"/>
    </row>
    <row r="21" spans="1:13" ht="24.75" customHeight="1">
      <c r="A21" s="38" t="s">
        <v>59</v>
      </c>
      <c r="B21" s="38"/>
      <c r="C21" s="38"/>
      <c r="D21" s="38"/>
      <c r="E21" s="38"/>
      <c r="F21" s="38"/>
      <c r="G21" s="38"/>
      <c r="H21" s="38"/>
      <c r="I21" s="38"/>
      <c r="J21" s="38"/>
      <c r="K21" s="37"/>
      <c r="L21" s="37"/>
      <c r="M21" s="37"/>
    </row>
    <row r="22" spans="1:13" ht="28.5" customHeight="1">
      <c r="A22" s="57" t="s">
        <v>60</v>
      </c>
      <c r="B22" s="38" t="s">
        <v>61</v>
      </c>
      <c r="C22" s="38"/>
      <c r="D22" s="55" t="s">
        <v>62</v>
      </c>
      <c r="E22" s="58"/>
      <c r="F22" s="59"/>
      <c r="G22" s="59"/>
      <c r="H22" s="59"/>
      <c r="I22" s="59"/>
      <c r="J22" s="60"/>
      <c r="K22" s="37"/>
      <c r="L22" s="37"/>
      <c r="M22" s="37"/>
    </row>
    <row r="23" spans="1:13" ht="30.75" customHeight="1">
      <c r="A23" s="57"/>
      <c r="B23" s="38" t="s">
        <v>63</v>
      </c>
      <c r="C23" s="38"/>
      <c r="D23" s="56"/>
      <c r="E23" s="61"/>
      <c r="F23" s="62"/>
      <c r="G23" s="62"/>
      <c r="H23" s="62"/>
      <c r="I23" s="62"/>
      <c r="J23" s="63"/>
      <c r="K23" s="37"/>
      <c r="L23" s="37"/>
      <c r="M23" s="37"/>
    </row>
    <row r="24" spans="1:13" ht="42.75" customHeight="1">
      <c r="A24" s="50" t="s">
        <v>64</v>
      </c>
      <c r="B24" s="50"/>
      <c r="C24" s="37"/>
      <c r="D24" s="37"/>
      <c r="E24" s="37"/>
      <c r="F24" s="37"/>
      <c r="G24" s="50" t="s">
        <v>65</v>
      </c>
      <c r="H24" s="50"/>
      <c r="I24" s="50"/>
      <c r="J24" s="50"/>
      <c r="K24" s="37"/>
      <c r="L24" s="37"/>
      <c r="M24" s="37"/>
    </row>
    <row r="25" spans="1:13" ht="28.5" customHeight="1">
      <c r="A25" s="51" t="s">
        <v>66</v>
      </c>
      <c r="B25" s="51"/>
      <c r="C25" s="51"/>
      <c r="D25" s="51"/>
      <c r="E25" s="51"/>
      <c r="F25" s="51"/>
      <c r="G25" s="51"/>
      <c r="H25" s="51"/>
      <c r="I25" s="51"/>
      <c r="J25" s="51"/>
      <c r="K25" s="37"/>
      <c r="L25" s="37"/>
      <c r="M25" s="37"/>
    </row>
    <row r="26" spans="1:13" ht="14.25">
      <c r="A26" s="37"/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</row>
    <row r="27" spans="1:13" ht="14.25">
      <c r="A27" s="37"/>
      <c r="B27" s="37"/>
      <c r="C27" s="37"/>
      <c r="D27" s="37"/>
      <c r="E27" s="37"/>
      <c r="F27" s="37"/>
      <c r="G27" s="37"/>
      <c r="H27" s="37"/>
      <c r="I27" s="37"/>
      <c r="J27" s="37"/>
      <c r="K27" s="37"/>
      <c r="L27" s="37"/>
      <c r="M27" s="37"/>
    </row>
    <row r="28" spans="1:13" ht="14.25">
      <c r="A28" s="37"/>
      <c r="B28" s="37"/>
      <c r="C28" s="37"/>
      <c r="D28" s="37"/>
      <c r="E28" s="37"/>
      <c r="F28" s="37"/>
      <c r="G28" s="37"/>
      <c r="H28" s="37"/>
      <c r="I28" s="37"/>
      <c r="J28" s="37"/>
      <c r="K28" s="37"/>
      <c r="L28" s="37"/>
      <c r="M28" s="37"/>
    </row>
    <row r="29" spans="1:13" ht="14.25">
      <c r="A29" s="37"/>
      <c r="B29" s="37"/>
      <c r="C29" s="37"/>
      <c r="D29" s="37"/>
      <c r="E29" s="37"/>
      <c r="F29" s="37"/>
      <c r="G29" s="37"/>
      <c r="H29" s="37"/>
      <c r="I29" s="37"/>
      <c r="J29" s="37"/>
      <c r="K29" s="37"/>
      <c r="L29" s="37"/>
      <c r="M29" s="37"/>
    </row>
    <row r="30" spans="1:13" ht="14.25">
      <c r="A30" s="37"/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1" spans="1:13" ht="14.25">
      <c r="A31" s="37"/>
      <c r="B31" s="37"/>
      <c r="C31" s="37"/>
      <c r="D31" s="37"/>
      <c r="E31" s="37"/>
      <c r="F31" s="37"/>
      <c r="G31" s="37"/>
      <c r="H31" s="37"/>
      <c r="I31" s="37"/>
      <c r="J31" s="37"/>
      <c r="K31" s="37"/>
      <c r="L31" s="37"/>
      <c r="M31" s="37"/>
    </row>
    <row r="32" spans="1:13" ht="14.25">
      <c r="A32" s="37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37"/>
      <c r="M32" s="37"/>
    </row>
    <row r="33" spans="1:13" ht="14.25">
      <c r="A33" s="37"/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</row>
    <row r="34" spans="1:13" ht="14.2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</row>
    <row r="35" spans="1:13" ht="14.25">
      <c r="A35" s="37"/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</row>
    <row r="36" spans="1:13" ht="14.25">
      <c r="A36" s="37"/>
      <c r="B36" s="37"/>
      <c r="C36" s="37"/>
      <c r="D36" s="37"/>
      <c r="E36" s="37"/>
      <c r="F36" s="37"/>
      <c r="G36" s="37"/>
      <c r="H36" s="37"/>
      <c r="I36" s="37"/>
      <c r="J36" s="37"/>
      <c r="K36" s="37"/>
      <c r="L36" s="37"/>
      <c r="M36" s="37"/>
    </row>
    <row r="37" spans="1:13" ht="14.25">
      <c r="A37" s="37"/>
      <c r="B37" s="37"/>
      <c r="C37" s="37"/>
      <c r="D37" s="37"/>
      <c r="E37" s="37"/>
      <c r="F37" s="37"/>
      <c r="G37" s="37"/>
      <c r="H37" s="37"/>
      <c r="I37" s="37"/>
      <c r="J37" s="37"/>
      <c r="K37" s="37"/>
      <c r="L37" s="37"/>
      <c r="M37" s="37"/>
    </row>
    <row r="38" spans="1:13" ht="14.25">
      <c r="A38" s="37"/>
      <c r="B38" s="37"/>
      <c r="C38" s="37"/>
      <c r="D38" s="37"/>
      <c r="E38" s="37"/>
      <c r="F38" s="37"/>
      <c r="G38" s="37"/>
      <c r="H38" s="37"/>
      <c r="I38" s="37"/>
      <c r="J38" s="37"/>
      <c r="K38" s="37"/>
      <c r="L38" s="37"/>
      <c r="M38" s="37"/>
    </row>
    <row r="39" spans="1:13" ht="14.25">
      <c r="A39" s="37"/>
      <c r="B39" s="37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</row>
    <row r="40" spans="1:13" ht="14.25">
      <c r="A40" s="37"/>
      <c r="B40" s="37"/>
      <c r="C40" s="37"/>
      <c r="D40" s="37"/>
      <c r="E40" s="37"/>
      <c r="F40" s="37"/>
      <c r="G40" s="37"/>
      <c r="H40" s="37"/>
      <c r="I40" s="37"/>
      <c r="J40" s="37"/>
      <c r="K40" s="37"/>
      <c r="L40" s="37"/>
      <c r="M40" s="37"/>
    </row>
    <row r="41" spans="1:13" ht="14.25">
      <c r="A41" s="37"/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</row>
    <row r="42" spans="1:13" ht="14.2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</row>
  </sheetData>
  <mergeCells count="16">
    <mergeCell ref="C4:C5"/>
    <mergeCell ref="D4:F4"/>
    <mergeCell ref="A1:B1"/>
    <mergeCell ref="A2:J2"/>
    <mergeCell ref="A3:C3"/>
    <mergeCell ref="G3:J3"/>
    <mergeCell ref="A24:B24"/>
    <mergeCell ref="G24:J24"/>
    <mergeCell ref="A25:J25"/>
    <mergeCell ref="G4:I4"/>
    <mergeCell ref="J4:J5"/>
    <mergeCell ref="A22:A23"/>
    <mergeCell ref="D22:D23"/>
    <mergeCell ref="E22:J23"/>
    <mergeCell ref="A4:A5"/>
    <mergeCell ref="B4:B5"/>
  </mergeCells>
  <printOptions/>
  <pageMargins left="0.75" right="0.75" top="1" bottom="1" header="0.5" footer="0.5"/>
  <pageSetup horizontalDpi="600" verticalDpi="600" orientation="portrait" paperSize="9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2017-02-20T08:03:27Z</cp:lastPrinted>
  <dcterms:created xsi:type="dcterms:W3CDTF">1996-12-17T01:32:42Z</dcterms:created>
  <dcterms:modified xsi:type="dcterms:W3CDTF">2017-02-20T08:17:56Z</dcterms:modified>
  <cp:category/>
  <cp:version/>
  <cp:contentType/>
  <cp:contentStatus/>
</cp:coreProperties>
</file>